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CGD EEASA" sheetId="4" r:id="rId1"/>
  </sheets>
  <definedNames>
    <definedName name="SegmentaciónDeDatos_ESTADO1">#N/A</definedName>
    <definedName name="SegmentaciónDeDatos_REGULACIÓN">#N/A</definedName>
    <definedName name="SegmentaciónDeDatos_TIPO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L4" i="4" l="1"/>
  <c r="L5" i="4"/>
  <c r="L7" i="4" l="1"/>
  <c r="L12" i="4" s="1"/>
</calcChain>
</file>

<file path=xl/sharedStrings.xml><?xml version="1.0" encoding="utf-8"?>
<sst xmlns="http://schemas.openxmlformats.org/spreadsheetml/2006/main" count="80" uniqueCount="49">
  <si>
    <t>PROYECTO</t>
  </si>
  <si>
    <t>ÍTEM</t>
  </si>
  <si>
    <t>TIPO</t>
  </si>
  <si>
    <t>HIDRÁULICA</t>
  </si>
  <si>
    <t>TOTAL</t>
  </si>
  <si>
    <t>PROVINCIA</t>
  </si>
  <si>
    <t>CIUDAD</t>
  </si>
  <si>
    <t>PARROQUIA</t>
  </si>
  <si>
    <t>TUNGURAHUA</t>
  </si>
  <si>
    <t>BAÑOS</t>
  </si>
  <si>
    <t>ENERGÍA ANUAL ESTIMADA [MWh]</t>
  </si>
  <si>
    <t>POTENCIA NOMINAL 
[MW]</t>
  </si>
  <si>
    <t>CENTRALES DE GENERACIÓN DISTRIBUIDA 
EMPRESA ELÉCTRICA AMBATO REGIONAL CENTRO NORTE S.A.</t>
  </si>
  <si>
    <t>CENTRAL HIDROELÉCTRICA RIO VERDE CHICO</t>
  </si>
  <si>
    <t>EMPRESA / COMPAÑÍA</t>
  </si>
  <si>
    <t>HIDROSIERRA</t>
  </si>
  <si>
    <t>ESTADO</t>
  </si>
  <si>
    <t>CONECTADO</t>
  </si>
  <si>
    <t>RÍO VERDE</t>
  </si>
  <si>
    <t>AMPLIACIÓN 5 MW CENTRAL HIDROELÉCTRICA RIO VERDE CHICO</t>
  </si>
  <si>
    <t>FECHA DE CONEXIÓN/
FACTIBILIDAD</t>
  </si>
  <si>
    <t>CENTRAL HIDROELÉCTRICA ULBA</t>
  </si>
  <si>
    <t>HIDROULBA S.A.</t>
  </si>
  <si>
    <t>ULBA</t>
  </si>
  <si>
    <t>EEASA</t>
  </si>
  <si>
    <t>CENTRAL HIDROELÉCTRICA PENÍNSULA</t>
  </si>
  <si>
    <t>CENTRAL TÉRMICA LLIGUA</t>
  </si>
  <si>
    <t>AMBATO</t>
  </si>
  <si>
    <t>LA PENÍNSULA</t>
  </si>
  <si>
    <t>TÉRMICA</t>
  </si>
  <si>
    <t>PASA</t>
  </si>
  <si>
    <t>CENTRAL HIDROELÉCTRICA TILLIVÍ</t>
  </si>
  <si>
    <t>GOBIERNO PROVINCIAL DE TUNGURAHUA</t>
  </si>
  <si>
    <t>REGULACIÓN</t>
  </si>
  <si>
    <t>CONELEC-001/13</t>
  </si>
  <si>
    <t>NA</t>
  </si>
  <si>
    <t>CONELEC - 004/11</t>
  </si>
  <si>
    <t>FACTIBILIDAD PRELIMINAR APROBADA</t>
  </si>
  <si>
    <t>ARCONEL-006/24</t>
  </si>
  <si>
    <t>QUERO</t>
  </si>
  <si>
    <t>SOLAR</t>
  </si>
  <si>
    <t>FACTIBILIDAD DE CONEXIÓN DEFINITIVA APROBADA</t>
  </si>
  <si>
    <t>COMPLEJO SOLAR SAN VICENTE</t>
  </si>
  <si>
    <t>HUACHI CHICO</t>
  </si>
  <si>
    <t>TISALEO</t>
  </si>
  <si>
    <t>CENTRAL FOTOVOLTAICA SOLAX</t>
  </si>
  <si>
    <t>SOLAX S.A.</t>
  </si>
  <si>
    <t xml:space="preserve"> GREENPOWER ENERGY CIA.LTDA.</t>
  </si>
  <si>
    <t>Nota: Corte a 7- Noviembre-2025 REGULACIÓN ARCONEL-006/24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</si>
</sst>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</xf>
    <xf numFmtId="14" fontId="0" fillId="3" borderId="1" xfId="0" applyNumberFormat="1" applyFill="1" applyBorder="1" applyAlignment="1" applyProtection="1">
      <alignment vertical="center"/>
    </xf>
    <xf numFmtId="43" fontId="0" fillId="3" borderId="1" xfId="1" applyFont="1" applyFill="1" applyBorder="1" applyAlignment="1" applyProtection="1">
      <alignment vertical="center"/>
    </xf>
    <xf numFmtId="43" fontId="0" fillId="3" borderId="2" xfId="1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0" fillId="3" borderId="1" xfId="0" applyFont="1" applyFill="1" applyBorder="1" applyAlignment="1">
      <alignment vertical="center" wrapText="1"/>
    </xf>
    <xf numFmtId="164" fontId="0" fillId="3" borderId="1" xfId="1" applyNumberFormat="1" applyFont="1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 wrapText="1"/>
    </xf>
    <xf numFmtId="0" fontId="0" fillId="3" borderId="11" xfId="0" applyFont="1" applyFill="1" applyBorder="1" applyAlignment="1" applyProtection="1">
      <alignment vertical="center" wrapText="1"/>
    </xf>
    <xf numFmtId="14" fontId="0" fillId="3" borderId="11" xfId="0" applyNumberFormat="1" applyFill="1" applyBorder="1" applyAlignment="1" applyProtection="1">
      <alignment vertical="center"/>
    </xf>
    <xf numFmtId="43" fontId="5" fillId="3" borderId="11" xfId="1" applyFont="1" applyFill="1" applyBorder="1" applyAlignment="1" applyProtection="1">
      <alignment vertical="center"/>
    </xf>
    <xf numFmtId="43" fontId="5" fillId="3" borderId="9" xfId="1" applyFont="1" applyFill="1" applyBorder="1" applyAlignment="1" applyProtection="1">
      <alignment vertical="center"/>
    </xf>
    <xf numFmtId="164" fontId="0" fillId="4" borderId="1" xfId="1" applyNumberFormat="1" applyFont="1" applyFill="1" applyBorder="1" applyAlignment="1" applyProtection="1">
      <alignment vertical="center"/>
    </xf>
    <xf numFmtId="43" fontId="0" fillId="4" borderId="1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9" formatCode="d/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9" formatCode="d/m/yyyy"/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2.xml"/><Relationship Id="rId7" Type="http://schemas.openxmlformats.org/officeDocument/2006/relationships/sharedStrings" Target="sharedString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252236915051528"/>
          <c:y val="2.0179363435649949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EEASA'!$L$3</c:f>
              <c:strCache>
                <c:ptCount val="1"/>
                <c:pt idx="0">
                  <c:v>ENERGÍA ANUAL ESTIMADA [MWh]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EEASA'!$L$4:$L$12</c:f>
              <c:numCache>
                <c:formatCode>_(* #,##0.00_);_(* \(#,##0.00\);_(* "-"??_);_(@_)</c:formatCode>
                <c:ptCount val="9"/>
                <c:pt idx="0">
                  <c:v>9901.4599999999991</c:v>
                </c:pt>
                <c:pt idx="1">
                  <c:v>293.19499999999999</c:v>
                </c:pt>
                <c:pt idx="2">
                  <c:v>63.6</c:v>
                </c:pt>
                <c:pt idx="3">
                  <c:v>80130</c:v>
                </c:pt>
                <c:pt idx="4">
                  <c:v>7855</c:v>
                </c:pt>
                <c:pt idx="5">
                  <c:v>125203</c:v>
                </c:pt>
                <c:pt idx="6">
                  <c:v>501.88</c:v>
                </c:pt>
                <c:pt idx="7">
                  <c:v>2496</c:v>
                </c:pt>
                <c:pt idx="8">
                  <c:v>226444.13500000001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0-42D8-A453-180F7C86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NOMINAL [MW]</a:t>
            </a:r>
          </a:p>
        </c:rich>
      </c:tx>
      <c:layout>
        <c:manualLayout>
          <c:xMode val="edge"/>
          <c:yMode val="edge"/>
          <c:x val="0.32627651572137806"/>
          <c:y val="1.6569204085887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312868222497869"/>
          <c:y val="1.8172108139088074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EEASA'!$K$3</c:f>
              <c:strCache>
                <c:ptCount val="1"/>
                <c:pt idx="0">
                  <c:v>POTENCIA NOMINAL 
[MW]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EEASA'!$K$4:$K$12</c:f>
              <c:numCache>
                <c:formatCode>_(* #,##0.00_);_(* \(#,##0.00\);_(* "-"??_);_(@_)</c:formatCode>
                <c:ptCount val="9"/>
                <c:pt idx="0">
                  <c:v>3</c:v>
                </c:pt>
                <c:pt idx="1">
                  <c:v>5</c:v>
                </c:pt>
                <c:pt idx="2">
                  <c:v>0.12</c:v>
                </c:pt>
                <c:pt idx="3">
                  <c:v>10</c:v>
                </c:pt>
                <c:pt idx="4">
                  <c:v>1</c:v>
                </c:pt>
                <c:pt idx="5">
                  <c:v>5</c:v>
                </c:pt>
                <c:pt idx="6" formatCode="_ * #,##0.000_ ;_ * \-#,##0.000_ ;_ * &quot;-&quot;??_ ;_ @_ ">
                  <c:v>0.25</c:v>
                </c:pt>
                <c:pt idx="7">
                  <c:v>0.95</c:v>
                </c:pt>
                <c:pt idx="8" formatCode="_ * #,##0.000_ ;_ * \-#,##0.000_ ;_ * &quot;-&quot;??_ ;_ @_ ">
                  <c:v>25.319999999999997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CA2-A0B1-F1FAC69B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847725</xdr:colOff>
      <xdr:row>1</xdr:row>
      <xdr:rowOff>581026</xdr:rowOff>
    </xdr:to>
    <xdr:pic>
      <xdr:nvPicPr>
        <xdr:cNvPr id="2" name="Imagen 1" descr="Logo EEAS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09725" cy="1257300"/>
        </a:xfrm>
        <a:prstGeom prst="rect">
          <a:avLst/>
        </a:prstGeom>
      </xdr:spPr>
    </xdr:pic>
    <xdr:clientData/>
  </xdr:twoCellAnchor>
  <xdr:twoCellAnchor>
    <xdr:from>
      <xdr:col>4</xdr:col>
      <xdr:colOff>201706</xdr:colOff>
      <xdr:row>13</xdr:row>
      <xdr:rowOff>153842</xdr:rowOff>
    </xdr:from>
    <xdr:to>
      <xdr:col>10</xdr:col>
      <xdr:colOff>560294</xdr:colOff>
      <xdr:row>33</xdr:row>
      <xdr:rowOff>182417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78443</xdr:colOff>
      <xdr:row>13</xdr:row>
      <xdr:rowOff>156882</xdr:rowOff>
    </xdr:from>
    <xdr:to>
      <xdr:col>4</xdr:col>
      <xdr:colOff>168089</xdr:colOff>
      <xdr:row>33</xdr:row>
      <xdr:rowOff>179293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12</xdr:col>
      <xdr:colOff>112061</xdr:colOff>
      <xdr:row>4</xdr:row>
      <xdr:rowOff>160805</xdr:rowOff>
    </xdr:from>
    <xdr:to>
      <xdr:col>15</xdr:col>
      <xdr:colOff>336177</xdr:colOff>
      <xdr:row>8</xdr:row>
      <xdr:rowOff>265580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IP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75326" y="2458011"/>
              <a:ext cx="2510116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134469</xdr:colOff>
      <xdr:row>2</xdr:row>
      <xdr:rowOff>15128</xdr:rowOff>
    </xdr:from>
    <xdr:to>
      <xdr:col>15</xdr:col>
      <xdr:colOff>308164</xdr:colOff>
      <xdr:row>4</xdr:row>
      <xdr:rowOff>33617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ESTAD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97734" y="1359834"/>
              <a:ext cx="2459695" cy="9709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123263</xdr:colOff>
      <xdr:row>9</xdr:row>
      <xdr:rowOff>8965</xdr:rowOff>
    </xdr:from>
    <xdr:to>
      <xdr:col>14</xdr:col>
      <xdr:colOff>428063</xdr:colOff>
      <xdr:row>11</xdr:row>
      <xdr:rowOff>112058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REGULACIÓ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86528" y="3449171"/>
              <a:ext cx="1828800" cy="8650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" sourceName="TIPO">
  <extLst>
    <x:ext xmlns:x15="http://schemas.microsoft.com/office/spreadsheetml/2010/11/main" uri="{2F2917AC-EB37-4324-AD4E-5DD8C200BD13}">
      <x15:tableSlicerCache tableId="2" column="9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TADO1" sourceName="ESTADO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GULACIÓN" sourceName="REGULACIÓN">
  <extLst>
    <x:ext xmlns:x15="http://schemas.microsoft.com/office/spreadsheetml/2010/11/main" uri="{2F2917AC-EB37-4324-AD4E-5DD8C200BD13}">
      <x15:tableSlicerCache tableId="2" column="1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" cache="SegmentaciónDeDatos_TIPO" caption="TIPO" rowHeight="241300"/>
  <slicer name="ESTADO 1" cache="SegmentaciónDeDatos_ESTADO1" caption="ESTADO" rowHeight="241300"/>
  <slicer name="REGULACIÓN" cache="SegmentaciónDeDatos_REGULACIÓN" caption="REGULACIÓN" rowHeight="241300"/>
</slicers>
</file>

<file path=xl/tables/table1.xml><?xml version="1.0" encoding="utf-8"?>
<table xmlns="http://schemas.openxmlformats.org/spreadsheetml/2006/main" id="2" name="Tabla13" displayName="Tabla13" ref="A3:L11" totalsRowShown="0" headerRowDxfId="16" dataDxfId="14" headerRowBorderDxfId="15" tableBorderDxfId="13" totalsRowBorderDxfId="12">
  <autoFilter ref="A3:L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9" hiddenButton="1"/>
    <filterColumn colId="10" hiddenButton="1"/>
    <filterColumn colId="11" hiddenButton="1"/>
  </autoFilter>
  <tableColumns count="12">
    <tableColumn id="1" name="ÍTEM" dataDxfId="11"/>
    <tableColumn id="2" name="EMPRESA / COMPAÑÍA" dataDxfId="10"/>
    <tableColumn id="3" name="PROYECTO" dataDxfId="9"/>
    <tableColumn id="4" name="PROVINCIA" dataDxfId="8"/>
    <tableColumn id="5" name="CIUDAD" dataDxfId="7"/>
    <tableColumn id="6" name="PARROQUIA" dataDxfId="6"/>
    <tableColumn id="7" name="ESTADO" dataDxfId="5"/>
    <tableColumn id="8" name="FECHA DE CONEXIÓN/_x000a_FACTIBILIDAD" dataDxfId="4"/>
    <tableColumn id="12" name="REGULACIÓN" dataDxfId="3"/>
    <tableColumn id="9" name="TIPO" dataDxfId="2"/>
    <tableColumn id="10" name="POTENCIA NOMINAL _x000a_[MW]" dataDxfId="1" dataCellStyle="Millares"/>
    <tableColumn id="11" name="ENERGÍA ANUAL ESTIMADA [MWh]" dataDxfId="0" dataCellStyle="Millares">
      <calculatedColumnFormula>80.13*1000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43"/>
  <sheetViews>
    <sheetView showGridLines="0" tabSelected="1" zoomScale="85" zoomScaleNormal="85" workbookViewId="0">
      <selection activeCell="M21" sqref="M21"/>
    </sheetView>
  </sheetViews>
  <sheetFormatPr baseColWidth="10" defaultRowHeight="15" x14ac:dyDescent="0.25"/>
  <cols>
    <col min="2" max="2" width="26.28515625" customWidth="1"/>
    <col min="3" max="3" width="47.5703125" customWidth="1"/>
    <col min="4" max="4" width="15.5703125" customWidth="1"/>
    <col min="6" max="6" width="13.7109375" customWidth="1"/>
    <col min="7" max="7" width="26.7109375" customWidth="1"/>
    <col min="8" max="9" width="17.7109375" customWidth="1"/>
    <col min="10" max="10" width="15.28515625" customWidth="1"/>
    <col min="11" max="11" width="12.42578125" customWidth="1"/>
    <col min="12" max="12" width="14.5703125" customWidth="1"/>
  </cols>
  <sheetData>
    <row r="1" spans="1:16" ht="53.25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1"/>
    </row>
    <row r="2" spans="1:16" ht="53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  <c r="N2" s="1"/>
      <c r="O2" s="1"/>
      <c r="P2" s="1"/>
    </row>
    <row r="3" spans="1:16" ht="60" x14ac:dyDescent="0.25">
      <c r="A3" s="5" t="s">
        <v>1</v>
      </c>
      <c r="B3" s="6" t="s">
        <v>14</v>
      </c>
      <c r="C3" s="6" t="s">
        <v>0</v>
      </c>
      <c r="D3" s="6" t="s">
        <v>5</v>
      </c>
      <c r="E3" s="6" t="s">
        <v>6</v>
      </c>
      <c r="F3" s="6" t="s">
        <v>7</v>
      </c>
      <c r="G3" s="6" t="s">
        <v>16</v>
      </c>
      <c r="H3" s="6" t="s">
        <v>20</v>
      </c>
      <c r="I3" s="6" t="s">
        <v>33</v>
      </c>
      <c r="J3" s="6" t="s">
        <v>2</v>
      </c>
      <c r="K3" s="6" t="s">
        <v>11</v>
      </c>
      <c r="L3" s="7" t="s">
        <v>10</v>
      </c>
      <c r="M3" s="1"/>
      <c r="N3" s="1"/>
      <c r="O3" s="1"/>
      <c r="P3" s="1"/>
    </row>
    <row r="4" spans="1:16" x14ac:dyDescent="0.25">
      <c r="A4" s="8">
        <v>1</v>
      </c>
      <c r="B4" s="9" t="s">
        <v>24</v>
      </c>
      <c r="C4" s="10" t="s">
        <v>25</v>
      </c>
      <c r="D4" s="9" t="s">
        <v>8</v>
      </c>
      <c r="E4" s="9" t="s">
        <v>27</v>
      </c>
      <c r="F4" s="9" t="s">
        <v>28</v>
      </c>
      <c r="G4" s="9" t="s">
        <v>17</v>
      </c>
      <c r="H4" s="11">
        <v>22433</v>
      </c>
      <c r="I4" s="11" t="s">
        <v>35</v>
      </c>
      <c r="J4" s="9" t="s">
        <v>3</v>
      </c>
      <c r="K4" s="12">
        <v>3</v>
      </c>
      <c r="L4" s="13">
        <f>9901460/1000</f>
        <v>9901.4599999999991</v>
      </c>
      <c r="M4" s="1"/>
      <c r="N4" s="1"/>
      <c r="O4" s="1"/>
      <c r="P4" s="1"/>
    </row>
    <row r="5" spans="1:16" ht="15" customHeight="1" x14ac:dyDescent="0.25">
      <c r="A5" s="8">
        <v>2</v>
      </c>
      <c r="B5" s="9" t="s">
        <v>24</v>
      </c>
      <c r="C5" s="10" t="s">
        <v>26</v>
      </c>
      <c r="D5" s="9" t="s">
        <v>8</v>
      </c>
      <c r="E5" s="9" t="s">
        <v>27</v>
      </c>
      <c r="F5" s="9" t="s">
        <v>28</v>
      </c>
      <c r="G5" s="9" t="s">
        <v>17</v>
      </c>
      <c r="H5" s="11">
        <v>27942</v>
      </c>
      <c r="I5" s="11" t="s">
        <v>35</v>
      </c>
      <c r="J5" s="9" t="s">
        <v>29</v>
      </c>
      <c r="K5" s="12">
        <v>5</v>
      </c>
      <c r="L5" s="13">
        <f>293195/1000</f>
        <v>293.19499999999999</v>
      </c>
      <c r="M5" s="1"/>
      <c r="N5" s="1"/>
      <c r="O5" s="1"/>
      <c r="P5" s="1"/>
    </row>
    <row r="6" spans="1:16" x14ac:dyDescent="0.25">
      <c r="A6" s="8">
        <v>3</v>
      </c>
      <c r="B6" s="9" t="s">
        <v>32</v>
      </c>
      <c r="C6" s="10" t="s">
        <v>31</v>
      </c>
      <c r="D6" s="9" t="s">
        <v>8</v>
      </c>
      <c r="E6" s="9" t="s">
        <v>30</v>
      </c>
      <c r="F6" s="9" t="s">
        <v>30</v>
      </c>
      <c r="G6" s="9" t="s">
        <v>17</v>
      </c>
      <c r="H6" s="11">
        <v>39330</v>
      </c>
      <c r="I6" s="11" t="s">
        <v>35</v>
      </c>
      <c r="J6" s="9" t="s">
        <v>3</v>
      </c>
      <c r="K6" s="12">
        <v>0.12</v>
      </c>
      <c r="L6" s="13">
        <v>63.6</v>
      </c>
      <c r="M6" s="1"/>
      <c r="N6" s="1"/>
      <c r="O6" s="1"/>
      <c r="P6" s="1"/>
    </row>
    <row r="7" spans="1:16" x14ac:dyDescent="0.25">
      <c r="A7" s="8">
        <v>4</v>
      </c>
      <c r="B7" s="9" t="s">
        <v>15</v>
      </c>
      <c r="C7" s="10" t="s">
        <v>13</v>
      </c>
      <c r="D7" s="9" t="s">
        <v>8</v>
      </c>
      <c r="E7" s="9" t="s">
        <v>9</v>
      </c>
      <c r="F7" s="9" t="s">
        <v>18</v>
      </c>
      <c r="G7" s="9" t="s">
        <v>17</v>
      </c>
      <c r="H7" s="11">
        <v>43423</v>
      </c>
      <c r="I7" s="11" t="s">
        <v>36</v>
      </c>
      <c r="J7" s="9" t="s">
        <v>3</v>
      </c>
      <c r="K7" s="12">
        <v>10</v>
      </c>
      <c r="L7" s="13">
        <f>80.13*1000</f>
        <v>80130</v>
      </c>
      <c r="M7" s="1"/>
      <c r="N7" s="1"/>
      <c r="O7" s="1"/>
      <c r="P7" s="1"/>
    </row>
    <row r="8" spans="1:16" x14ac:dyDescent="0.25">
      <c r="A8" s="8">
        <v>5</v>
      </c>
      <c r="B8" s="9" t="s">
        <v>22</v>
      </c>
      <c r="C8" s="10" t="s">
        <v>21</v>
      </c>
      <c r="D8" s="9" t="s">
        <v>8</v>
      </c>
      <c r="E8" s="9" t="s">
        <v>9</v>
      </c>
      <c r="F8" s="9" t="s">
        <v>23</v>
      </c>
      <c r="G8" s="9" t="s">
        <v>17</v>
      </c>
      <c r="H8" s="11">
        <v>45000</v>
      </c>
      <c r="I8" s="11" t="s">
        <v>34</v>
      </c>
      <c r="J8" s="9" t="s">
        <v>3</v>
      </c>
      <c r="K8" s="12">
        <v>1</v>
      </c>
      <c r="L8" s="13">
        <v>7855</v>
      </c>
      <c r="M8" s="1"/>
      <c r="N8" s="1"/>
      <c r="O8" s="1"/>
      <c r="P8" s="1"/>
    </row>
    <row r="9" spans="1:16" ht="30" x14ac:dyDescent="0.25">
      <c r="A9" s="8">
        <v>6</v>
      </c>
      <c r="B9" s="9" t="s">
        <v>15</v>
      </c>
      <c r="C9" s="10" t="s">
        <v>19</v>
      </c>
      <c r="D9" s="9" t="s">
        <v>8</v>
      </c>
      <c r="E9" s="9" t="s">
        <v>9</v>
      </c>
      <c r="F9" s="9" t="s">
        <v>18</v>
      </c>
      <c r="G9" s="10" t="s">
        <v>41</v>
      </c>
      <c r="H9" s="11">
        <v>44909</v>
      </c>
      <c r="I9" s="11" t="s">
        <v>36</v>
      </c>
      <c r="J9" s="9" t="s">
        <v>3</v>
      </c>
      <c r="K9" s="12">
        <v>5</v>
      </c>
      <c r="L9" s="13">
        <v>125203</v>
      </c>
      <c r="M9" s="1"/>
      <c r="N9" s="1"/>
      <c r="O9" s="1"/>
      <c r="P9" s="1"/>
    </row>
    <row r="10" spans="1:16" ht="30" customHeight="1" x14ac:dyDescent="0.25">
      <c r="A10" s="8">
        <v>8</v>
      </c>
      <c r="B10" s="9" t="s">
        <v>47</v>
      </c>
      <c r="C10" s="10" t="s">
        <v>42</v>
      </c>
      <c r="D10" s="9" t="s">
        <v>8</v>
      </c>
      <c r="E10" s="9" t="s">
        <v>44</v>
      </c>
      <c r="F10" s="9" t="s">
        <v>43</v>
      </c>
      <c r="G10" s="18" t="s">
        <v>37</v>
      </c>
      <c r="H10" s="11">
        <v>45904</v>
      </c>
      <c r="I10" s="11" t="s">
        <v>38</v>
      </c>
      <c r="J10" s="9" t="s">
        <v>40</v>
      </c>
      <c r="K10" s="19">
        <v>0.25</v>
      </c>
      <c r="L10" s="13">
        <v>501.88</v>
      </c>
      <c r="M10" s="1"/>
      <c r="N10" s="1"/>
      <c r="O10" s="1"/>
      <c r="P10" s="1"/>
    </row>
    <row r="11" spans="1:16" ht="30" customHeight="1" x14ac:dyDescent="0.25">
      <c r="A11" s="20">
        <v>7</v>
      </c>
      <c r="B11" s="21" t="s">
        <v>46</v>
      </c>
      <c r="C11" s="22" t="s">
        <v>45</v>
      </c>
      <c r="D11" s="21" t="s">
        <v>8</v>
      </c>
      <c r="E11" s="21" t="s">
        <v>39</v>
      </c>
      <c r="F11" s="21" t="s">
        <v>39</v>
      </c>
      <c r="G11" s="23" t="s">
        <v>37</v>
      </c>
      <c r="H11" s="24">
        <v>45908</v>
      </c>
      <c r="I11" s="24" t="s">
        <v>38</v>
      </c>
      <c r="J11" s="21" t="s">
        <v>40</v>
      </c>
      <c r="K11" s="25">
        <v>0.95</v>
      </c>
      <c r="L11" s="26">
        <v>2496</v>
      </c>
      <c r="M11" s="1"/>
      <c r="N11" s="1"/>
      <c r="O11" s="1"/>
      <c r="P11" s="1"/>
    </row>
    <row r="12" spans="1:16" x14ac:dyDescent="0.25">
      <c r="A12" s="14"/>
      <c r="B12" s="15"/>
      <c r="C12" s="15" t="s">
        <v>4</v>
      </c>
      <c r="D12" s="16"/>
      <c r="E12" s="16"/>
      <c r="F12" s="16"/>
      <c r="G12" s="16"/>
      <c r="H12" s="16"/>
      <c r="I12" s="16"/>
      <c r="J12" s="17" t="s">
        <v>4</v>
      </c>
      <c r="K12" s="27">
        <f>SUBTOTAL(9,K4:K11)</f>
        <v>25.319999999999997</v>
      </c>
      <c r="L12" s="28">
        <f>SUBTOTAL(9,L4:L11)</f>
        <v>226444.13500000001</v>
      </c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4" t="s">
        <v>48</v>
      </c>
      <c r="J13" s="3"/>
      <c r="K13" s="3"/>
      <c r="L13" s="3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2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s="3" customFormat="1" x14ac:dyDescent="0.25"/>
    <row r="22" spans="1:16" s="3" customFormat="1" x14ac:dyDescent="0.25"/>
    <row r="23" spans="1:16" s="3" customFormat="1" x14ac:dyDescent="0.25"/>
    <row r="24" spans="1:16" s="3" customFormat="1" x14ac:dyDescent="0.25"/>
    <row r="25" spans="1:16" s="3" customFormat="1" x14ac:dyDescent="0.25"/>
    <row r="26" spans="1:16" s="3" customFormat="1" x14ac:dyDescent="0.25"/>
    <row r="27" spans="1:16" s="3" customFormat="1" x14ac:dyDescent="0.25"/>
    <row r="28" spans="1:16" s="3" customFormat="1" x14ac:dyDescent="0.25"/>
    <row r="29" spans="1:16" s="3" customFormat="1" x14ac:dyDescent="0.25"/>
    <row r="30" spans="1:16" s="3" customFormat="1" x14ac:dyDescent="0.25"/>
    <row r="31" spans="1:16" s="3" customFormat="1" x14ac:dyDescent="0.25"/>
    <row r="32" spans="1:16" s="3" customFormat="1" x14ac:dyDescent="0.25"/>
    <row r="33" spans="7:7" s="3" customFormat="1" x14ac:dyDescent="0.25"/>
    <row r="34" spans="7:7" s="3" customFormat="1" x14ac:dyDescent="0.25"/>
    <row r="35" spans="7:7" s="3" customFormat="1" x14ac:dyDescent="0.25"/>
    <row r="36" spans="7:7" s="3" customFormat="1" x14ac:dyDescent="0.25"/>
    <row r="37" spans="7:7" s="3" customFormat="1" x14ac:dyDescent="0.25"/>
    <row r="38" spans="7:7" s="3" customFormat="1" x14ac:dyDescent="0.25"/>
    <row r="39" spans="7:7" s="3" customFormat="1" x14ac:dyDescent="0.25">
      <c r="G39" s="4"/>
    </row>
    <row r="40" spans="7:7" s="3" customFormat="1" x14ac:dyDescent="0.25"/>
    <row r="41" spans="7:7" s="3" customFormat="1" x14ac:dyDescent="0.25"/>
    <row r="42" spans="7:7" s="3" customFormat="1" x14ac:dyDescent="0.25"/>
    <row r="43" spans="7:7" s="3" customFormat="1" x14ac:dyDescent="0.25"/>
  </sheetData>
  <sheetProtection algorithmName="SHA-512" hashValue="0iFSmq9os9N9Af0h/96OAzcn+n739PaOHEQNPc+zpE8JVhSNMq70+T8mvTeQeLOfJw+yJsNLAilhza7V0+8Rdg==" saltValue="tQG7wnSTUIukcH/be64A/g==" spinCount="100000" sheet="1" formatCells="0" formatColumns="0" formatRows="0" insertHyperlinks="0" sort="0" autoFilter="0" pivotTables="0"/>
  <mergeCells count="1">
    <mergeCell ref="A1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CGD EEASA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2025-11-07T12:37:21Z</dcterms:modified>
</cp:coreProperties>
</file>